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10545" activeTab="0"/>
  </bookViews>
  <sheets>
    <sheet name="Дубенський р-н" sheetId="1" r:id="rId1"/>
  </sheets>
  <definedNames/>
  <calcPr fullCalcOnLoad="1"/>
</workbook>
</file>

<file path=xl/sharedStrings.xml><?xml version="1.0" encoding="utf-8"?>
<sst xmlns="http://schemas.openxmlformats.org/spreadsheetml/2006/main" count="373" uniqueCount="237">
  <si>
    <t>болотні</t>
  </si>
  <si>
    <t>ДУБЕНСЬКИЙ Р-Н</t>
  </si>
  <si>
    <t>Урочище “Хвороща”</t>
  </si>
  <si>
    <t>Млинівське л-во: кв. 42 вид. 1, 5, 8, 9, 10, 11, 12, 15, 17, 19/1</t>
  </si>
  <si>
    <t>ДП „Млинівський  лісгосп”</t>
  </si>
  <si>
    <t>Розпорядження РМ УРСР  № 780-р від 14.10.75р. (зі змінами рішення облвиконкому № 98 від 18.06.1991р.)</t>
  </si>
  <si>
    <t>Урочище “Олександрівка”</t>
  </si>
  <si>
    <t>зоологічна</t>
  </si>
  <si>
    <t>Мирогощанське л-во: кв. 26 вид.10</t>
  </si>
  <si>
    <t>ДП „Дубенський лісгосп”</t>
  </si>
  <si>
    <t>Розпорядження РМ УРСР № 780-р від 14.10.75р. (зі змінами рішення облвиконкому № 98 від 18.06.1991р.)</t>
  </si>
  <si>
    <t>ТЕРИТОРІЇ ТА ОБЄКТИ ПЗФ ЗАГАЛЬНОДЕРЖАВНОГО ЗНАЧЕННЯ</t>
  </si>
  <si>
    <t>Немирівський ліс</t>
  </si>
  <si>
    <t>ДП СЛАП “Радивилівський держспецлісгосп”</t>
  </si>
  <si>
    <t xml:space="preserve"> кв. 89 вид. 1-32; кв. 90 вид. 1-3; 10-24, 27-29</t>
  </si>
  <si>
    <t>Урочище “Верба”</t>
  </si>
  <si>
    <t xml:space="preserve">с. Стовпець </t>
  </si>
  <si>
    <t>Стовпецька сільрада</t>
  </si>
  <si>
    <t>ПП Сіагрус</t>
  </si>
  <si>
    <t>Урочище “Студянка”</t>
  </si>
  <si>
    <t xml:space="preserve"> с. Студянка</t>
  </si>
  <si>
    <t xml:space="preserve">Шепетинська сільрада </t>
  </si>
  <si>
    <t>Урочище “Стрілки”</t>
  </si>
  <si>
    <t>с.Плоска</t>
  </si>
  <si>
    <t xml:space="preserve"> ПП Лущан Р.В.</t>
  </si>
  <si>
    <t>Плосківська сільрада</t>
  </si>
  <si>
    <t>Заплава річки Іква</t>
  </si>
  <si>
    <t>Любомирське л-во: кв.кв. 73-76, 94-98</t>
  </si>
  <si>
    <t>Рішення облради № 584 від 27.05.05р</t>
  </si>
  <si>
    <t>Урочище “М’ятин”</t>
  </si>
  <si>
    <t>поблизу с.М’ятин</t>
  </si>
  <si>
    <t>Хорупанська сільрада</t>
  </si>
  <si>
    <t>Заплава річки Стир</t>
  </si>
  <si>
    <t>заплава річки Стир</t>
  </si>
  <si>
    <t>Ярославицька сільрада</t>
  </si>
  <si>
    <t xml:space="preserve">Рішення облвиконкому № 343 від 22.11.83 р. (зі змінами рішення облвиконкому № 345 від 16.12.86р. рішення облвиконкому № 98 від 18.06.1991р.  </t>
  </si>
  <si>
    <t>Урочище “Бережани”</t>
  </si>
  <si>
    <t>біля с.Кам’яниця</t>
  </si>
  <si>
    <t>Птицька сільська рада</t>
  </si>
  <si>
    <t>Квітуча гора</t>
  </si>
  <si>
    <t>с. Мильча</t>
  </si>
  <si>
    <t>Мильчанська сільрада</t>
  </si>
  <si>
    <t>кв. 23 вид.1-5, 18</t>
  </si>
  <si>
    <t>ДП СЛАП „Дубенський держспецлісгосп”</t>
  </si>
  <si>
    <t>Урочище "Солонівське"</t>
  </si>
  <si>
    <t>с. Солонів</t>
  </si>
  <si>
    <t>Пляшевська сільська рада</t>
  </si>
  <si>
    <t>Урочище “Ситенське”</t>
  </si>
  <si>
    <t xml:space="preserve"> с. Ситне</t>
  </si>
  <si>
    <t>Крупецька сільська рада</t>
  </si>
  <si>
    <t>Михайлівський</t>
  </si>
  <si>
    <t>Рішення облвиконкому № 345 від 16.12.86р. (зі змінами рішення облвиконкому № 98 від 18.06.1991р. та зі змінами рішень облради № 58 від 29.10.2002р і № 784 від 16.11.2012р.)</t>
  </si>
  <si>
    <t>Радивилівське л-во: кв. 104, 105, кв. 106 (вид. 1-18, 33-35)</t>
  </si>
  <si>
    <t>Лев’ятинське болото</t>
  </si>
  <si>
    <t>кв.54 вид.5-7, 9-16</t>
  </si>
  <si>
    <t>Урочище “Кишка”</t>
  </si>
  <si>
    <t>с. Крупець</t>
  </si>
  <si>
    <t>Крупецька сільрада</t>
  </si>
  <si>
    <t>Урочище “Савчуки”</t>
  </si>
  <si>
    <t xml:space="preserve">кв. 24 вид. 1-9 </t>
  </si>
  <si>
    <t>Рішення облвиконкому № 98від 18.06.91р.</t>
  </si>
  <si>
    <t>кв. 63 вид.7-29; кв.66 вид.1-9; кв.67 вид. 1-8</t>
  </si>
  <si>
    <t>Грабовещина</t>
  </si>
  <si>
    <t>кв. 19 вид. 29, 30, 34</t>
  </si>
  <si>
    <t>ДП СЛАП “Млинівський держспецлісгосп”</t>
  </si>
  <si>
    <t>Рішення облради № 1195 від 27.03.2009 р.</t>
  </si>
  <si>
    <t>Урочище “Хрінники”</t>
  </si>
  <si>
    <t>Дублянське л-во: кв. 53 вид.10</t>
  </si>
  <si>
    <t>ДП „Млинівський лісгосп”</t>
  </si>
  <si>
    <t>Урочище “Вичавки”</t>
  </si>
  <si>
    <t>Поблизу с.Вичавки</t>
  </si>
  <si>
    <t>Хрінницька сільрада</t>
  </si>
  <si>
    <t>Озерянський</t>
  </si>
  <si>
    <t xml:space="preserve">с. Озеряни </t>
  </si>
  <si>
    <t>Озерянська сільрада</t>
  </si>
  <si>
    <t>Клинцівський</t>
  </si>
  <si>
    <t xml:space="preserve"> с. Клинці </t>
  </si>
  <si>
    <t>Гірницька сільрада</t>
  </si>
  <si>
    <t>Ясинівський</t>
  </si>
  <si>
    <t>кв.45 вид.1-5</t>
  </si>
  <si>
    <t xml:space="preserve">ДП СЛАП "Дубенський держспецлісгосп" </t>
  </si>
  <si>
    <t>Нараївський</t>
  </si>
  <si>
    <t>с. Нараїв</t>
  </si>
  <si>
    <t>Княгининська сільрада</t>
  </si>
  <si>
    <t>Яр “Каменярня”, урочище “Біла дебря”</t>
  </si>
  <si>
    <t>Вовковиївське л-тво:  кв. 10 вид.1, 7, 8, 15-19</t>
  </si>
  <si>
    <t>Рішення облвиконкому № 343 від 22.11.83 р. (зі змінами рішення облвиконкому № 98 від 18.06.1991р.та рішень облради № 1438 від 18.12.2009р. і  № 784 від 16.11.2012р.)</t>
  </si>
  <si>
    <t>Дуб-велетень</t>
  </si>
  <si>
    <t>Дублянське л-во: кв. 53 вид.21</t>
  </si>
  <si>
    <t>Лиса гора</t>
  </si>
  <si>
    <t xml:space="preserve">Повчанська сільська рада </t>
  </si>
  <si>
    <t>Рішення облвиконкому № 343 від 22.11.83 р. (зі змінами рішення облвиконкому № 98 від 18.06.1991р. та змінами рішення облради № 584 від 27.05.2005 року)</t>
  </si>
  <si>
    <t xml:space="preserve"> с. Повча СВК "Дружба"</t>
  </si>
  <si>
    <t>“Печений Віл”</t>
  </si>
  <si>
    <t>с. Кораблище</t>
  </si>
  <si>
    <t>Кораблищенська сільрада</t>
  </si>
  <si>
    <t>Дерево гледичії</t>
  </si>
  <si>
    <t>м.Радивилів</t>
  </si>
  <si>
    <t>Відокремлений підрозділ „Рівненська дирекція залізничних перевезень”</t>
  </si>
  <si>
    <t>Вікові дерева сосни</t>
  </si>
  <si>
    <t>Радивилівське л-во: кв. 113 вид.1</t>
  </si>
  <si>
    <t>Пороховня</t>
  </si>
  <si>
    <t>с. Дружба</t>
  </si>
  <si>
    <t>Бугаївська сільська рада</t>
  </si>
  <si>
    <t>Острів “Замок”</t>
  </si>
  <si>
    <t>с. Козин</t>
  </si>
  <si>
    <t>Іващуківська сільрада</t>
  </si>
  <si>
    <t>Рішення облради № 33 від 28.02.95р. (зі змінами рішення облради № 784 від 16.11.2012р.)</t>
  </si>
  <si>
    <t>Дуб графині Шувалової</t>
  </si>
  <si>
    <t>м.Дубно</t>
  </si>
  <si>
    <t>Гр..Дудко Л.І.</t>
  </si>
  <si>
    <t>Рішення облради №1227 від 07.12.2018</t>
  </si>
  <si>
    <t>Дуб пана Василя</t>
  </si>
  <si>
    <t>Гр.Коцеба В.В.</t>
  </si>
  <si>
    <t>Дуб Діонісія Міклера</t>
  </si>
  <si>
    <t>Дубенська міськрада</t>
  </si>
  <si>
    <t>Дендропарк „Радивилівський”</t>
  </si>
  <si>
    <t>м. Радивилів</t>
  </si>
  <si>
    <t>Радивилівська міська рада</t>
  </si>
  <si>
    <t>Парк „Зарічненський”</t>
  </si>
  <si>
    <t xml:space="preserve">Фтізіо-пульмонологічний  санаторій „Козинський” </t>
  </si>
  <si>
    <t>Іващуківська с/р</t>
  </si>
  <si>
    <t xml:space="preserve"> Бірок</t>
  </si>
  <si>
    <t>Смизьке л-во: кв. 1 вид.1, 2, 4, 8; кв. 2 вид.1, 8, 10, 13</t>
  </si>
  <si>
    <t>Олександрівка</t>
  </si>
  <si>
    <t>Мирогощанське л-во: кв.25, 26 (за винятком вид. 4, 12)</t>
  </si>
  <si>
    <t>Смизьке л-во: кв. 13 вид.19</t>
  </si>
  <si>
    <t>Ділянка ясеневого лісу</t>
  </si>
  <si>
    <t>кв. 2 вид. 7, 11, 13, 16, 17</t>
  </si>
  <si>
    <t>ДП СЛАП „Демидівський держспецлісгосп”</t>
  </si>
  <si>
    <t>Рішення облвиконкому № 343 від 22.11.83 р. (зі змінами рішення облвиконкому № 98 від 18.06.1991р. та рішення облради № 784 від 16.11.2012р.)</t>
  </si>
  <si>
    <t>Смизьке л-во: кв. 50 вид.23; кв. 74 вид.2</t>
  </si>
  <si>
    <t>Урочище “Берещина”</t>
  </si>
  <si>
    <t>Вовковиївське л-во: кв. 45 вид. 8, 9</t>
  </si>
  <si>
    <t>Урочище “Кароліна”</t>
  </si>
  <si>
    <t>Млинівське л-во: кв. 26 вид.11</t>
  </si>
  <si>
    <t>Рішення облвиконкому № 98 від 18.06.91р. (зі змінами рішення облради № 1438 від 18.12.2009р.)</t>
  </si>
  <si>
    <t>Урочище “Смордва”</t>
  </si>
  <si>
    <t>Гора Смордва</t>
  </si>
  <si>
    <t>біля с.Смордва</t>
  </si>
  <si>
    <t>Вовковиївське л-во: кв. 55, вид. 2, 3, 5</t>
  </si>
  <si>
    <t>ДП СЛАП „Млинівський держспецлісгосп”</t>
  </si>
  <si>
    <t>Букові  насадження</t>
  </si>
  <si>
    <t>Радивилівське л-во: кв. 119 вид.11, 18, 19</t>
  </si>
  <si>
    <t>Буковий ліс</t>
  </si>
  <si>
    <t xml:space="preserve">Радивилівське л-во: кв. 91 вид. 9, 10, 11 </t>
  </si>
  <si>
    <t>Радивилівське л-во: кв. 111 вид.7, 13</t>
  </si>
  <si>
    <t>Гора “Цимбал”</t>
  </si>
  <si>
    <t>Дружбівська сільська рада</t>
  </si>
  <si>
    <t>Гора “Красна”</t>
  </si>
  <si>
    <t>кв.96 вид. 1, 2</t>
  </si>
  <si>
    <t>Глинсько</t>
  </si>
  <si>
    <t>Радивилівське л-во: кв. 81 вид.15</t>
  </si>
  <si>
    <t>Сосновий ліс</t>
  </si>
  <si>
    <t>Радивилівське л-во: кв. 63 вид.11</t>
  </si>
  <si>
    <t>Яценькове озеро</t>
  </si>
  <si>
    <t>Радивилівське л-во: кв. 46 вид.19, 20, кв. 47 вид.6</t>
  </si>
  <si>
    <t>Урочище “Маївка”</t>
  </si>
  <si>
    <t>с. Вичавки</t>
  </si>
  <si>
    <t>Рішення облвиконкому № 10 від 23.01.90 р. (зі змінами рішення облвиконкому № 98 від 18.06.1991р.)</t>
  </si>
  <si>
    <t>Урочище “Війницьке”</t>
  </si>
  <si>
    <t>поблизу с. Війниця</t>
  </si>
  <si>
    <t>Війницька сільрада</t>
  </si>
  <si>
    <t>Рішення облвиконкому № 10 від 23.01.90р. (зі змінами рішення облвиконкому № 98 від 18.06.1991р.)</t>
  </si>
  <si>
    <t>Козацькі могили</t>
  </si>
  <si>
    <t>Урочище “Добрятин”</t>
  </si>
  <si>
    <t>В околицях с.Добрятин</t>
  </si>
  <si>
    <t>Добрятинська сільрада</t>
  </si>
  <si>
    <t>Відсоток заповідності, %</t>
  </si>
  <si>
    <t>Відсоток заповідності скоригований, %</t>
  </si>
  <si>
    <t>ВСЬОГО по району ПЗФ:</t>
  </si>
  <si>
    <t>Любомирське л-во: кв. 20, 21, 30-35, 54-57, 132-134, 138-142</t>
  </si>
  <si>
    <t>Рішення облвиконкому № 343 від 22.11.83р. (зі змінами рішення облвиконкому № 98 від 18.06.1991р.та зі змінами рішеннями облради № 322 від 05.03.2004р. № 584 від 27.05.2005р. та № 1331 від 25.09.2009р.))</t>
  </si>
  <si>
    <t>Мізоцький кряж*</t>
  </si>
  <si>
    <t>Загальна площа району, га:</t>
  </si>
  <si>
    <t>Уточнена площа по району (виключено об'єкти, що входять в склад інших), га</t>
  </si>
  <si>
    <t>с. Пляшева, територія навколо краєзнавчого музею “Козацькі могили”</t>
  </si>
  <si>
    <t>Урочище “Пустиця”</t>
  </si>
  <si>
    <t xml:space="preserve">поблизу с. Кам’яна Верба </t>
  </si>
  <si>
    <t>Пустоіваннівська  сільрада</t>
  </si>
  <si>
    <t>Рішення облвиконкому № 98 від 18.06.91 р.</t>
  </si>
  <si>
    <t>Острожецький парк</t>
  </si>
  <si>
    <t>с. Острожець</t>
  </si>
  <si>
    <t>Острожецька сільрада</t>
  </si>
  <si>
    <t>Млинівський парк</t>
  </si>
  <si>
    <t>смт. Млинів</t>
  </si>
  <si>
    <t>Млинівська селищна рада</t>
  </si>
  <si>
    <t>ТЕРИТОРІЇ ТА ОБЄКТИ ПЗФ МІСЦЕВОГО ЗНАЧЕННЯ</t>
  </si>
  <si>
    <t>№ п/п</t>
  </si>
  <si>
    <t>Назва об’єкта</t>
  </si>
  <si>
    <t>Тип</t>
  </si>
  <si>
    <t>Площа, га</t>
  </si>
  <si>
    <t>Адміністративне розташування та місцезнаходження об’єкта ПЗФ          (в тому числі квартали та виділи)</t>
  </si>
  <si>
    <t>Назва підприємства, організації, установи – землекористувача (землевласника), у віданні якого знаходиться об’єкт ПЗФ</t>
  </si>
  <si>
    <t>Рішення, згідно з яким створено (оголошено) даний об’єкт ПЗФ, змінено його площу тощо</t>
  </si>
  <si>
    <t>ботанічний</t>
  </si>
  <si>
    <t>ЗАКАЗНИКИ</t>
  </si>
  <si>
    <t>ПАМ'ЯТКИ ПРИРОДИ</t>
  </si>
  <si>
    <t>1.</t>
  </si>
  <si>
    <t>комплексна</t>
  </si>
  <si>
    <t>ботанічна</t>
  </si>
  <si>
    <t>ПАРКИ-ПАМ'ЯТКИ САДОВО-ПАРКОВОГО МИСТЕЦТВА</t>
  </si>
  <si>
    <t>Рішення облради № 584 від 27.05.05р.</t>
  </si>
  <si>
    <t>лісовий</t>
  </si>
  <si>
    <t>Рішення облради № 33 від 28.02.95р.</t>
  </si>
  <si>
    <t>гідрологічний</t>
  </si>
  <si>
    <t>РАЗОМ:</t>
  </si>
  <si>
    <t>орнітологічний</t>
  </si>
  <si>
    <t>ентомологічний</t>
  </si>
  <si>
    <t>Рішення облвиконкому № 343 від 22.11.83 р. (зі змінами рішення облвиконкому № 98 від 18.06.1991р.)</t>
  </si>
  <si>
    <t>геологічний</t>
  </si>
  <si>
    <t>Рішення облвиконкому № 343 від 22.11.83р. (зі змінами рішення облвиконкому № 98 від 18.06.1991р.)</t>
  </si>
  <si>
    <t>ЗАПОВІДНІ УРОЧИЩА</t>
  </si>
  <si>
    <t>лісове</t>
  </si>
  <si>
    <t>Рішення облради № 584 від 27.05.05 р</t>
  </si>
  <si>
    <t>Ділянка лісу</t>
  </si>
  <si>
    <t>Соснові насадження</t>
  </si>
  <si>
    <t>Дубові насадження</t>
  </si>
  <si>
    <t>Рішення облради № 213 від 13.10.93р. (зі змінами рішення облради № 784 від 16.11.2012р.)</t>
  </si>
  <si>
    <t>Рішення облради № 213 від 13.10.93р.</t>
  </si>
  <si>
    <t>Рішення облвиконкому № 98 від 18.06.91р.</t>
  </si>
  <si>
    <t>Рішення облради № 33 від 28.02.95 р.</t>
  </si>
  <si>
    <t>ДП СЛАП “Радивилівський держспецлісгосп” (ССВК "Радивилівський лісгосп")</t>
  </si>
  <si>
    <t xml:space="preserve">Проєкт землеустрою з організації та встановлення меж територій природно-заповідного фонду </t>
  </si>
  <si>
    <t>межі винесено</t>
  </si>
  <si>
    <t>Рішення облради № 1227 від 07.12.2018</t>
  </si>
  <si>
    <t>Столітня верба</t>
  </si>
  <si>
    <t>узбережжя Хрінницького водосховища, с. Набережне Боремельської сільської ради</t>
  </si>
  <si>
    <t>Рішення облради № 869 від 16.02.2024</t>
  </si>
  <si>
    <t>Шибинська липа</t>
  </si>
  <si>
    <t>околиця с. Шибин Боремельської сільської ради</t>
  </si>
  <si>
    <t>Боремельські яри</t>
  </si>
  <si>
    <t>геологічна</t>
  </si>
  <si>
    <t>абразійне узбережжя Хрінницького водосховища в районі сіл Боремель і Набережне Боремельської сільської ради</t>
  </si>
  <si>
    <t>ДП СЛАП "Радивилівський держспецлісгосп" (ССВК "Радивилівський лісгосп")</t>
  </si>
  <si>
    <t>* - об'єкт знаходиться на території двох районів</t>
  </si>
  <si>
    <t>ВСЬОГО по району ПЗФ місцевого значення: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</si>
</sst>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27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2" fillId="0" borderId="28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3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2" fontId="7" fillId="0" borderId="23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37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38" xfId="0" applyFont="1" applyBorder="1" applyAlignment="1">
      <alignment horizontal="center" vertical="top" wrapText="1"/>
    </xf>
    <xf numFmtId="0" fontId="2" fillId="0" borderId="28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3" fillId="0" borderId="12" xfId="0" applyFont="1" applyBorder="1" applyAlignment="1">
      <alignment vertical="top" textRotation="90"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0" fillId="0" borderId="26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0" xfId="0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12" xfId="0" applyFont="1" applyBorder="1" applyAlignment="1">
      <alignment textRotation="90" wrapText="1"/>
    </xf>
    <xf numFmtId="0" fontId="1" fillId="0" borderId="32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1" fillId="0" borderId="4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9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0" fillId="0" borderId="56" xfId="0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9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88">
      <selection activeCell="F93" sqref="F93"/>
    </sheetView>
  </sheetViews>
  <sheetFormatPr defaultColWidth="9.00390625" defaultRowHeight="12.75"/>
  <cols>
    <col min="1" max="1" width="12.625" style="0" customWidth="1"/>
    <col min="2" max="2" width="5.375" style="0" customWidth="1"/>
    <col min="3" max="3" width="17.625" style="0" customWidth="1"/>
    <col min="4" max="4" width="15.00390625" style="0" customWidth="1"/>
    <col min="6" max="6" width="23.125" style="0" customWidth="1"/>
    <col min="7" max="7" width="21.125" style="0" customWidth="1"/>
    <col min="8" max="8" width="40.625" style="0" customWidth="1"/>
    <col min="10" max="10" width="7.375" style="0" customWidth="1"/>
    <col min="11" max="11" width="19.875" style="0" customWidth="1"/>
  </cols>
  <sheetData>
    <row r="1" spans="1:8" ht="41.25" customHeight="1" thickBot="1">
      <c r="A1" s="71"/>
      <c r="B1" s="42" t="s">
        <v>188</v>
      </c>
      <c r="C1" s="73" t="s">
        <v>189</v>
      </c>
      <c r="D1" s="74" t="s">
        <v>190</v>
      </c>
      <c r="E1" s="75" t="s">
        <v>191</v>
      </c>
      <c r="F1" s="73" t="s">
        <v>192</v>
      </c>
      <c r="G1" s="74" t="s">
        <v>193</v>
      </c>
      <c r="H1" s="75" t="s">
        <v>194</v>
      </c>
    </row>
    <row r="2" spans="1:8" ht="13.5" thickBot="1">
      <c r="A2" s="76">
        <v>1</v>
      </c>
      <c r="B2" s="54">
        <v>2</v>
      </c>
      <c r="C2" s="54">
        <v>3</v>
      </c>
      <c r="D2" s="54">
        <v>4</v>
      </c>
      <c r="E2" s="54">
        <v>5</v>
      </c>
      <c r="F2" s="54">
        <v>6</v>
      </c>
      <c r="G2" s="54">
        <v>7</v>
      </c>
      <c r="H2" s="77">
        <v>8</v>
      </c>
    </row>
    <row r="3" spans="1:8" ht="13.5" thickBot="1">
      <c r="A3" s="99" t="s">
        <v>1</v>
      </c>
      <c r="B3" s="103"/>
      <c r="C3" s="103"/>
      <c r="D3" s="103"/>
      <c r="E3" s="103"/>
      <c r="F3" s="103"/>
      <c r="G3" s="103"/>
      <c r="H3" s="101"/>
    </row>
    <row r="4" spans="1:8" ht="13.5" thickBot="1">
      <c r="A4" s="116" t="s">
        <v>11</v>
      </c>
      <c r="B4" s="98" t="s">
        <v>197</v>
      </c>
      <c r="C4" s="99"/>
      <c r="D4" s="99"/>
      <c r="E4" s="99"/>
      <c r="F4" s="99"/>
      <c r="G4" s="99"/>
      <c r="H4" s="100"/>
    </row>
    <row r="5" spans="1:8" ht="39" customHeight="1" thickBot="1">
      <c r="A5" s="96"/>
      <c r="B5" s="23" t="s">
        <v>198</v>
      </c>
      <c r="C5" s="64" t="s">
        <v>2</v>
      </c>
      <c r="D5" s="65" t="s">
        <v>200</v>
      </c>
      <c r="E5" s="63">
        <v>37.2</v>
      </c>
      <c r="F5" s="66" t="s">
        <v>3</v>
      </c>
      <c r="G5" s="63" t="s">
        <v>4</v>
      </c>
      <c r="H5" s="28" t="s">
        <v>5</v>
      </c>
    </row>
    <row r="6" spans="1:8" ht="39" thickBot="1">
      <c r="A6" s="96"/>
      <c r="B6" s="42">
        <v>2</v>
      </c>
      <c r="C6" s="64" t="s">
        <v>6</v>
      </c>
      <c r="D6" s="65" t="s">
        <v>7</v>
      </c>
      <c r="E6" s="63">
        <v>13</v>
      </c>
      <c r="F6" s="66" t="s">
        <v>8</v>
      </c>
      <c r="G6" s="63" t="s">
        <v>9</v>
      </c>
      <c r="H6" s="28" t="s">
        <v>10</v>
      </c>
    </row>
    <row r="7" spans="1:5" ht="13.5" thickBot="1">
      <c r="A7" s="97"/>
      <c r="E7" s="21">
        <f>SUM(E5:E6)</f>
        <v>50.2</v>
      </c>
    </row>
    <row r="8" spans="1:8" ht="13.5" thickBot="1">
      <c r="A8" s="95" t="s">
        <v>187</v>
      </c>
      <c r="B8" s="99" t="s">
        <v>196</v>
      </c>
      <c r="C8" s="99"/>
      <c r="D8" s="99"/>
      <c r="E8" s="99"/>
      <c r="F8" s="99"/>
      <c r="G8" s="99"/>
      <c r="H8" s="100"/>
    </row>
    <row r="9" spans="1:13" ht="64.5" customHeight="1" thickBot="1">
      <c r="A9" s="96"/>
      <c r="B9" s="28">
        <v>1</v>
      </c>
      <c r="C9" s="41" t="s">
        <v>12</v>
      </c>
      <c r="D9" s="62" t="s">
        <v>203</v>
      </c>
      <c r="E9" s="63">
        <v>192</v>
      </c>
      <c r="F9" s="15" t="s">
        <v>14</v>
      </c>
      <c r="G9" s="63" t="s">
        <v>222</v>
      </c>
      <c r="H9" s="28" t="s">
        <v>220</v>
      </c>
      <c r="K9" s="83" t="s">
        <v>223</v>
      </c>
      <c r="L9" s="84"/>
      <c r="M9" s="84"/>
    </row>
    <row r="10" spans="1:8" ht="15" customHeight="1">
      <c r="A10" s="96"/>
      <c r="B10" s="113">
        <v>2</v>
      </c>
      <c r="C10" s="119" t="s">
        <v>15</v>
      </c>
      <c r="D10" s="136" t="s">
        <v>205</v>
      </c>
      <c r="E10" s="139">
        <v>135.1</v>
      </c>
      <c r="F10" s="109" t="s">
        <v>16</v>
      </c>
      <c r="G10" s="141" t="s">
        <v>17</v>
      </c>
      <c r="H10" s="113" t="s">
        <v>209</v>
      </c>
    </row>
    <row r="11" spans="1:8" ht="0.75" customHeight="1">
      <c r="A11" s="96"/>
      <c r="B11" s="114"/>
      <c r="C11" s="124"/>
      <c r="D11" s="137"/>
      <c r="E11" s="140"/>
      <c r="F11" s="123"/>
      <c r="G11" s="142"/>
      <c r="H11" s="114"/>
    </row>
    <row r="12" spans="1:8" ht="17.25" customHeight="1">
      <c r="A12" s="96"/>
      <c r="B12" s="114"/>
      <c r="C12" s="124"/>
      <c r="D12" s="138"/>
      <c r="E12" s="143">
        <v>12.9</v>
      </c>
      <c r="F12" s="144"/>
      <c r="G12" s="143" t="s">
        <v>18</v>
      </c>
      <c r="H12" s="130"/>
    </row>
    <row r="13" spans="1:8" ht="13.5" customHeight="1" hidden="1" thickBot="1">
      <c r="A13" s="96"/>
      <c r="B13" s="114"/>
      <c r="C13" s="124"/>
      <c r="D13" s="122"/>
      <c r="E13" s="108"/>
      <c r="F13" s="110"/>
      <c r="G13" s="108"/>
      <c r="H13" s="130"/>
    </row>
    <row r="14" spans="1:12" ht="14.25" thickBot="1">
      <c r="A14" s="96"/>
      <c r="B14" s="115"/>
      <c r="C14" s="120"/>
      <c r="D14" s="36" t="s">
        <v>206</v>
      </c>
      <c r="E14" s="49">
        <v>148</v>
      </c>
      <c r="F14" s="17"/>
      <c r="G14" s="16"/>
      <c r="H14" s="131"/>
      <c r="K14" s="85" t="s">
        <v>224</v>
      </c>
      <c r="L14" s="86">
        <v>148</v>
      </c>
    </row>
    <row r="15" spans="1:12" ht="24.75" customHeight="1" thickBot="1">
      <c r="A15" s="96"/>
      <c r="B15" s="9">
        <v>3</v>
      </c>
      <c r="C15" s="18" t="s">
        <v>19</v>
      </c>
      <c r="D15" s="22" t="s">
        <v>205</v>
      </c>
      <c r="E15" s="4">
        <v>64</v>
      </c>
      <c r="F15" s="20" t="s">
        <v>20</v>
      </c>
      <c r="G15" s="4" t="s">
        <v>21</v>
      </c>
      <c r="H15" s="5" t="s">
        <v>209</v>
      </c>
      <c r="K15" s="85" t="s">
        <v>224</v>
      </c>
      <c r="L15" s="86">
        <v>64</v>
      </c>
    </row>
    <row r="16" spans="1:8" ht="12.75">
      <c r="A16" s="96"/>
      <c r="B16" s="125">
        <v>4</v>
      </c>
      <c r="C16" s="117" t="s">
        <v>22</v>
      </c>
      <c r="D16" s="128" t="s">
        <v>205</v>
      </c>
      <c r="E16" s="111">
        <v>4.99</v>
      </c>
      <c r="F16" s="117" t="s">
        <v>23</v>
      </c>
      <c r="G16" s="111" t="s">
        <v>24</v>
      </c>
      <c r="H16" s="145" t="s">
        <v>209</v>
      </c>
    </row>
    <row r="17" spans="1:8" ht="13.5" customHeight="1" hidden="1" thickBot="1">
      <c r="A17" s="96"/>
      <c r="B17" s="132"/>
      <c r="C17" s="118"/>
      <c r="D17" s="135"/>
      <c r="E17" s="112"/>
      <c r="F17" s="118"/>
      <c r="G17" s="112"/>
      <c r="H17" s="150"/>
    </row>
    <row r="18" spans="1:8" ht="13.5" customHeight="1" hidden="1" thickBot="1">
      <c r="A18" s="96"/>
      <c r="B18" s="132"/>
      <c r="C18" s="118"/>
      <c r="D18" s="135"/>
      <c r="E18" s="112"/>
      <c r="F18" s="118"/>
      <c r="G18" s="112"/>
      <c r="H18" s="150"/>
    </row>
    <row r="19" spans="1:8" ht="12.75">
      <c r="A19" s="96"/>
      <c r="B19" s="132"/>
      <c r="C19" s="118"/>
      <c r="D19" s="135"/>
      <c r="E19" s="47">
        <v>30.01</v>
      </c>
      <c r="F19" s="48" t="s">
        <v>23</v>
      </c>
      <c r="G19" s="47" t="s">
        <v>25</v>
      </c>
      <c r="H19" s="150"/>
    </row>
    <row r="20" spans="1:12" ht="14.25" thickBot="1">
      <c r="A20" s="96"/>
      <c r="B20" s="133"/>
      <c r="C20" s="134"/>
      <c r="D20" s="69" t="s">
        <v>206</v>
      </c>
      <c r="E20" s="67">
        <v>35</v>
      </c>
      <c r="F20" s="58"/>
      <c r="G20" s="68"/>
      <c r="H20" s="151"/>
      <c r="K20" s="85" t="s">
        <v>224</v>
      </c>
      <c r="L20" s="86">
        <v>35</v>
      </c>
    </row>
    <row r="21" spans="1:8" ht="26.25" thickBot="1">
      <c r="A21" s="96"/>
      <c r="B21" s="28">
        <v>5</v>
      </c>
      <c r="C21" s="41" t="s">
        <v>26</v>
      </c>
      <c r="D21" s="62" t="s">
        <v>205</v>
      </c>
      <c r="E21" s="63">
        <v>534</v>
      </c>
      <c r="F21" s="15" t="s">
        <v>27</v>
      </c>
      <c r="G21" s="78" t="s">
        <v>9</v>
      </c>
      <c r="H21" s="23" t="s">
        <v>28</v>
      </c>
    </row>
    <row r="22" spans="1:12" ht="39" thickBot="1">
      <c r="A22" s="96"/>
      <c r="B22" s="28">
        <v>6</v>
      </c>
      <c r="C22" s="26" t="s">
        <v>165</v>
      </c>
      <c r="D22" s="37" t="s">
        <v>205</v>
      </c>
      <c r="E22" s="14">
        <v>129</v>
      </c>
      <c r="F22" s="15" t="s">
        <v>166</v>
      </c>
      <c r="G22" s="14" t="s">
        <v>167</v>
      </c>
      <c r="H22" s="28" t="s">
        <v>211</v>
      </c>
      <c r="K22" s="85" t="s">
        <v>224</v>
      </c>
      <c r="L22" s="86">
        <v>129</v>
      </c>
    </row>
    <row r="23" spans="1:8" ht="51.75" thickBot="1">
      <c r="A23" s="96"/>
      <c r="B23" s="28">
        <v>7</v>
      </c>
      <c r="C23" s="41" t="s">
        <v>29</v>
      </c>
      <c r="D23" s="37" t="s">
        <v>205</v>
      </c>
      <c r="E23" s="14">
        <v>152</v>
      </c>
      <c r="F23" s="15" t="s">
        <v>30</v>
      </c>
      <c r="G23" s="14" t="s">
        <v>31</v>
      </c>
      <c r="H23" s="28" t="s">
        <v>35</v>
      </c>
    </row>
    <row r="24" spans="1:8" ht="12.75" customHeight="1" thickBot="1">
      <c r="A24" s="96"/>
      <c r="B24" s="28">
        <v>8</v>
      </c>
      <c r="C24" s="41" t="s">
        <v>32</v>
      </c>
      <c r="D24" s="62" t="s">
        <v>205</v>
      </c>
      <c r="E24" s="63">
        <v>200</v>
      </c>
      <c r="F24" s="66" t="s">
        <v>33</v>
      </c>
      <c r="G24" s="63" t="s">
        <v>34</v>
      </c>
      <c r="H24" s="29" t="s">
        <v>202</v>
      </c>
    </row>
    <row r="25" spans="1:8" ht="26.25" thickBot="1">
      <c r="A25" s="96"/>
      <c r="B25" s="9">
        <v>9</v>
      </c>
      <c r="C25" s="8" t="s">
        <v>36</v>
      </c>
      <c r="D25" s="32" t="s">
        <v>195</v>
      </c>
      <c r="E25" s="9">
        <v>400</v>
      </c>
      <c r="F25" s="8" t="s">
        <v>37</v>
      </c>
      <c r="G25" s="9" t="s">
        <v>38</v>
      </c>
      <c r="H25" s="9" t="s">
        <v>180</v>
      </c>
    </row>
    <row r="26" spans="1:8" ht="12.75">
      <c r="A26" s="96"/>
      <c r="B26" s="125">
        <v>10</v>
      </c>
      <c r="C26" s="117" t="s">
        <v>39</v>
      </c>
      <c r="D26" s="128" t="s">
        <v>195</v>
      </c>
      <c r="E26" s="56">
        <v>29.3</v>
      </c>
      <c r="F26" s="57" t="s">
        <v>40</v>
      </c>
      <c r="G26" s="56" t="s">
        <v>41</v>
      </c>
      <c r="H26" s="145" t="s">
        <v>202</v>
      </c>
    </row>
    <row r="27" spans="1:8" ht="25.5">
      <c r="A27" s="96"/>
      <c r="B27" s="126"/>
      <c r="C27" s="148"/>
      <c r="D27" s="129"/>
      <c r="E27" s="47">
        <v>20.7</v>
      </c>
      <c r="F27" s="48" t="s">
        <v>42</v>
      </c>
      <c r="G27" s="47" t="s">
        <v>43</v>
      </c>
      <c r="H27" s="146"/>
    </row>
    <row r="28" spans="1:8" ht="14.25" thickBot="1">
      <c r="A28" s="96"/>
      <c r="B28" s="127"/>
      <c r="C28" s="149"/>
      <c r="D28" s="69" t="s">
        <v>206</v>
      </c>
      <c r="E28" s="67">
        <v>50</v>
      </c>
      <c r="F28" s="58"/>
      <c r="G28" s="68"/>
      <c r="H28" s="147"/>
    </row>
    <row r="29" spans="1:12" ht="39" thickBot="1">
      <c r="A29" s="96"/>
      <c r="B29" s="28">
        <v>11</v>
      </c>
      <c r="C29" s="64" t="s">
        <v>44</v>
      </c>
      <c r="D29" s="65" t="s">
        <v>195</v>
      </c>
      <c r="E29" s="63">
        <v>103</v>
      </c>
      <c r="F29" s="66" t="s">
        <v>45</v>
      </c>
      <c r="G29" s="63" t="s">
        <v>46</v>
      </c>
      <c r="H29" s="28" t="s">
        <v>211</v>
      </c>
      <c r="K29" s="85" t="s">
        <v>224</v>
      </c>
      <c r="L29">
        <v>103</v>
      </c>
    </row>
    <row r="30" spans="1:12" ht="39" thickBot="1">
      <c r="A30" s="96"/>
      <c r="B30" s="28">
        <v>12</v>
      </c>
      <c r="C30" s="15" t="s">
        <v>47</v>
      </c>
      <c r="D30" s="37" t="s">
        <v>195</v>
      </c>
      <c r="E30" s="14">
        <v>67</v>
      </c>
      <c r="F30" s="15" t="s">
        <v>48</v>
      </c>
      <c r="G30" s="14" t="s">
        <v>49</v>
      </c>
      <c r="H30" s="28" t="s">
        <v>211</v>
      </c>
      <c r="K30" s="85" t="s">
        <v>224</v>
      </c>
      <c r="L30">
        <v>67</v>
      </c>
    </row>
    <row r="31" spans="1:8" ht="50.25" customHeight="1" thickBot="1">
      <c r="A31" s="96"/>
      <c r="B31" s="28">
        <v>13</v>
      </c>
      <c r="C31" s="64" t="s">
        <v>50</v>
      </c>
      <c r="D31" s="65" t="s">
        <v>195</v>
      </c>
      <c r="E31" s="63">
        <v>199.8</v>
      </c>
      <c r="F31" s="15" t="s">
        <v>52</v>
      </c>
      <c r="G31" s="63" t="s">
        <v>9</v>
      </c>
      <c r="H31" s="53" t="s">
        <v>51</v>
      </c>
    </row>
    <row r="32" spans="1:11" ht="66" customHeight="1" thickBot="1">
      <c r="A32" s="96"/>
      <c r="B32" s="28">
        <v>14</v>
      </c>
      <c r="C32" s="64" t="s">
        <v>53</v>
      </c>
      <c r="D32" s="65" t="s">
        <v>195</v>
      </c>
      <c r="E32" s="78">
        <v>23</v>
      </c>
      <c r="F32" s="41" t="s">
        <v>54</v>
      </c>
      <c r="G32" s="38" t="s">
        <v>222</v>
      </c>
      <c r="H32" s="23" t="s">
        <v>60</v>
      </c>
      <c r="K32" s="83" t="s">
        <v>223</v>
      </c>
    </row>
    <row r="33" spans="1:8" ht="25.5" customHeight="1">
      <c r="A33" s="96"/>
      <c r="B33" s="113">
        <v>15</v>
      </c>
      <c r="C33" s="119" t="s">
        <v>55</v>
      </c>
      <c r="D33" s="121" t="s">
        <v>195</v>
      </c>
      <c r="E33" s="4">
        <v>172</v>
      </c>
      <c r="F33" s="13" t="s">
        <v>61</v>
      </c>
      <c r="G33" s="4" t="s">
        <v>13</v>
      </c>
      <c r="H33" s="104" t="s">
        <v>204</v>
      </c>
    </row>
    <row r="34" spans="1:8" ht="13.5" thickBot="1">
      <c r="A34" s="96"/>
      <c r="B34" s="114"/>
      <c r="C34" s="124"/>
      <c r="D34" s="122"/>
      <c r="E34" s="16">
        <v>250</v>
      </c>
      <c r="F34" s="17" t="s">
        <v>56</v>
      </c>
      <c r="G34" s="16" t="s">
        <v>57</v>
      </c>
      <c r="H34" s="105"/>
    </row>
    <row r="35" spans="1:8" ht="14.25" thickBot="1">
      <c r="A35" s="96"/>
      <c r="B35" s="115"/>
      <c r="C35" s="120"/>
      <c r="D35" s="35" t="s">
        <v>206</v>
      </c>
      <c r="E35" s="49">
        <v>422</v>
      </c>
      <c r="F35" s="17"/>
      <c r="G35" s="16"/>
      <c r="H35" s="106"/>
    </row>
    <row r="36" spans="1:8" ht="24.75" customHeight="1">
      <c r="A36" s="96"/>
      <c r="B36" s="113">
        <v>16</v>
      </c>
      <c r="C36" s="119" t="s">
        <v>58</v>
      </c>
      <c r="D36" s="121" t="s">
        <v>195</v>
      </c>
      <c r="E36" s="104">
        <v>65.6</v>
      </c>
      <c r="F36" s="109" t="s">
        <v>59</v>
      </c>
      <c r="G36" s="104" t="s">
        <v>13</v>
      </c>
      <c r="H36" s="104" t="s">
        <v>204</v>
      </c>
    </row>
    <row r="37" spans="1:8" ht="13.5" thickBot="1">
      <c r="A37" s="96"/>
      <c r="B37" s="115"/>
      <c r="C37" s="120"/>
      <c r="D37" s="122"/>
      <c r="E37" s="108"/>
      <c r="F37" s="110"/>
      <c r="G37" s="108"/>
      <c r="H37" s="107"/>
    </row>
    <row r="38" spans="1:8" ht="12.75" customHeight="1" thickBot="1">
      <c r="A38" s="96"/>
      <c r="B38" s="9">
        <v>17</v>
      </c>
      <c r="C38" s="18" t="s">
        <v>62</v>
      </c>
      <c r="D38" s="22" t="s">
        <v>195</v>
      </c>
      <c r="E38" s="4">
        <v>4.3</v>
      </c>
      <c r="F38" s="20" t="s">
        <v>63</v>
      </c>
      <c r="G38" s="4" t="s">
        <v>64</v>
      </c>
      <c r="H38" s="12" t="s">
        <v>65</v>
      </c>
    </row>
    <row r="39" spans="1:8" ht="39" thickBot="1">
      <c r="A39" s="96"/>
      <c r="B39" s="9">
        <v>18</v>
      </c>
      <c r="C39" s="18" t="s">
        <v>66</v>
      </c>
      <c r="D39" s="22" t="s">
        <v>207</v>
      </c>
      <c r="E39" s="4">
        <v>1.3</v>
      </c>
      <c r="F39" s="20" t="s">
        <v>67</v>
      </c>
      <c r="G39" s="4" t="s">
        <v>68</v>
      </c>
      <c r="H39" s="12" t="s">
        <v>209</v>
      </c>
    </row>
    <row r="40" spans="1:12" ht="39" thickBot="1">
      <c r="A40" s="96"/>
      <c r="B40" s="9">
        <v>19</v>
      </c>
      <c r="C40" s="10" t="s">
        <v>69</v>
      </c>
      <c r="D40" s="33" t="s">
        <v>207</v>
      </c>
      <c r="E40" s="3">
        <v>40</v>
      </c>
      <c r="F40" s="10" t="s">
        <v>70</v>
      </c>
      <c r="G40" s="3" t="s">
        <v>71</v>
      </c>
      <c r="H40" s="9" t="s">
        <v>209</v>
      </c>
      <c r="K40" s="85" t="s">
        <v>224</v>
      </c>
      <c r="L40" s="3">
        <v>39.9577</v>
      </c>
    </row>
    <row r="41" spans="1:12" ht="39" thickBot="1">
      <c r="A41" s="96"/>
      <c r="B41" s="9">
        <v>20</v>
      </c>
      <c r="C41" s="10" t="s">
        <v>72</v>
      </c>
      <c r="D41" s="33" t="s">
        <v>208</v>
      </c>
      <c r="E41" s="3">
        <v>3</v>
      </c>
      <c r="F41" s="10" t="s">
        <v>73</v>
      </c>
      <c r="G41" s="3" t="s">
        <v>74</v>
      </c>
      <c r="H41" s="9" t="s">
        <v>209</v>
      </c>
      <c r="K41" s="85" t="s">
        <v>224</v>
      </c>
      <c r="L41">
        <v>3</v>
      </c>
    </row>
    <row r="42" spans="1:12" ht="39.75" customHeight="1" thickBot="1">
      <c r="A42" s="96"/>
      <c r="B42" s="9">
        <v>21</v>
      </c>
      <c r="C42" s="10" t="s">
        <v>75</v>
      </c>
      <c r="D42" s="33" t="s">
        <v>208</v>
      </c>
      <c r="E42" s="3">
        <v>30</v>
      </c>
      <c r="F42" s="10" t="s">
        <v>76</v>
      </c>
      <c r="G42" s="3" t="s">
        <v>77</v>
      </c>
      <c r="H42" s="3" t="s">
        <v>211</v>
      </c>
      <c r="K42" s="85" t="s">
        <v>224</v>
      </c>
      <c r="L42" s="86">
        <v>30</v>
      </c>
    </row>
    <row r="43" spans="1:8" ht="39" thickBot="1">
      <c r="A43" s="96"/>
      <c r="B43" s="28">
        <v>22</v>
      </c>
      <c r="C43" s="26" t="s">
        <v>78</v>
      </c>
      <c r="D43" s="27" t="s">
        <v>208</v>
      </c>
      <c r="E43" s="28">
        <v>22</v>
      </c>
      <c r="F43" s="26" t="s">
        <v>79</v>
      </c>
      <c r="G43" s="28" t="s">
        <v>80</v>
      </c>
      <c r="H43" s="28" t="s">
        <v>211</v>
      </c>
    </row>
    <row r="44" spans="1:8" ht="41.25" customHeight="1" thickBot="1">
      <c r="A44" s="96"/>
      <c r="B44" s="9">
        <v>23</v>
      </c>
      <c r="C44" s="18" t="s">
        <v>81</v>
      </c>
      <c r="D44" s="22" t="s">
        <v>208</v>
      </c>
      <c r="E44" s="4">
        <v>27</v>
      </c>
      <c r="F44" s="20" t="s">
        <v>82</v>
      </c>
      <c r="G44" s="4" t="s">
        <v>83</v>
      </c>
      <c r="H44" s="4" t="s">
        <v>209</v>
      </c>
    </row>
    <row r="45" spans="1:12" ht="66.75" customHeight="1" thickBot="1">
      <c r="A45" s="96"/>
      <c r="B45" s="9">
        <v>24</v>
      </c>
      <c r="C45" s="70" t="s">
        <v>173</v>
      </c>
      <c r="D45" s="61" t="s">
        <v>210</v>
      </c>
      <c r="E45" s="28">
        <v>1228</v>
      </c>
      <c r="F45" s="15" t="s">
        <v>171</v>
      </c>
      <c r="G45" s="14" t="s">
        <v>9</v>
      </c>
      <c r="H45" s="53" t="s">
        <v>172</v>
      </c>
      <c r="K45" s="85"/>
      <c r="L45" s="86"/>
    </row>
    <row r="46" spans="1:8" ht="51.75" thickBot="1">
      <c r="A46" s="96"/>
      <c r="B46" s="42">
        <v>25</v>
      </c>
      <c r="C46" s="64" t="s">
        <v>84</v>
      </c>
      <c r="D46" s="65" t="s">
        <v>210</v>
      </c>
      <c r="E46" s="63">
        <v>20</v>
      </c>
      <c r="F46" s="79" t="s">
        <v>85</v>
      </c>
      <c r="G46" s="23" t="s">
        <v>68</v>
      </c>
      <c r="H46" s="28" t="s">
        <v>86</v>
      </c>
    </row>
    <row r="47" spans="1:8" ht="13.5" thickBot="1">
      <c r="A47" s="96"/>
      <c r="B47" s="59"/>
      <c r="C47" s="60"/>
      <c r="D47" s="61"/>
      <c r="E47" s="50">
        <f>E46+E44+E43+E42+E41+E40+E39+E38+E36+E35+E32+E31+E30+E29+E28+E25+E24+E23+E21+E20+E15+E14+E9+E22+E45</f>
        <v>4160</v>
      </c>
      <c r="F47" s="60"/>
      <c r="G47" s="38"/>
      <c r="H47" s="28"/>
    </row>
    <row r="48" spans="1:8" ht="13.5" thickBot="1">
      <c r="A48" s="96"/>
      <c r="B48" s="98" t="s">
        <v>197</v>
      </c>
      <c r="C48" s="99"/>
      <c r="D48" s="99"/>
      <c r="E48" s="99"/>
      <c r="F48" s="99"/>
      <c r="G48" s="99"/>
      <c r="H48" s="100"/>
    </row>
    <row r="49" spans="1:8" ht="51.75" thickBot="1">
      <c r="A49" s="96"/>
      <c r="B49" s="23">
        <v>1</v>
      </c>
      <c r="C49" s="64" t="s">
        <v>87</v>
      </c>
      <c r="D49" s="65" t="s">
        <v>200</v>
      </c>
      <c r="E49" s="63">
        <v>1.3</v>
      </c>
      <c r="F49" s="66" t="s">
        <v>88</v>
      </c>
      <c r="G49" s="63" t="s">
        <v>68</v>
      </c>
      <c r="H49" s="28" t="s">
        <v>91</v>
      </c>
    </row>
    <row r="50" spans="1:8" ht="39" thickBot="1">
      <c r="A50" s="96"/>
      <c r="B50" s="1">
        <v>2</v>
      </c>
      <c r="C50" s="19" t="s">
        <v>89</v>
      </c>
      <c r="D50" s="25" t="s">
        <v>200</v>
      </c>
      <c r="E50" s="7">
        <v>4</v>
      </c>
      <c r="F50" s="13" t="s">
        <v>92</v>
      </c>
      <c r="G50" s="7" t="s">
        <v>90</v>
      </c>
      <c r="H50" s="2" t="s">
        <v>211</v>
      </c>
    </row>
    <row r="51" spans="1:8" ht="12.75" customHeight="1" thickBot="1">
      <c r="A51" s="96"/>
      <c r="B51" s="9">
        <v>3</v>
      </c>
      <c r="C51" s="18" t="s">
        <v>93</v>
      </c>
      <c r="D51" s="22" t="s">
        <v>200</v>
      </c>
      <c r="E51" s="4">
        <v>12.7</v>
      </c>
      <c r="F51" s="20" t="s">
        <v>94</v>
      </c>
      <c r="G51" s="4" t="s">
        <v>95</v>
      </c>
      <c r="H51" s="12" t="s">
        <v>204</v>
      </c>
    </row>
    <row r="52" spans="1:12" ht="40.5" customHeight="1" thickBot="1">
      <c r="A52" s="96"/>
      <c r="B52" s="9">
        <v>4</v>
      </c>
      <c r="C52" s="10" t="s">
        <v>96</v>
      </c>
      <c r="D52" s="30" t="s">
        <v>200</v>
      </c>
      <c r="E52" s="4">
        <v>0.1</v>
      </c>
      <c r="F52" s="20" t="s">
        <v>97</v>
      </c>
      <c r="G52" s="20" t="s">
        <v>98</v>
      </c>
      <c r="H52" s="12" t="s">
        <v>204</v>
      </c>
      <c r="K52" s="85" t="s">
        <v>224</v>
      </c>
      <c r="L52" s="86">
        <v>0.0626</v>
      </c>
    </row>
    <row r="53" spans="1:8" ht="26.25" thickBot="1">
      <c r="A53" s="96"/>
      <c r="B53" s="9">
        <v>5</v>
      </c>
      <c r="C53" s="10" t="s">
        <v>99</v>
      </c>
      <c r="D53" s="30" t="s">
        <v>200</v>
      </c>
      <c r="E53" s="4">
        <v>0.1</v>
      </c>
      <c r="F53" s="20" t="s">
        <v>100</v>
      </c>
      <c r="G53" s="40" t="s">
        <v>9</v>
      </c>
      <c r="H53" s="23" t="s">
        <v>107</v>
      </c>
    </row>
    <row r="54" spans="1:11" ht="13.5" thickBot="1">
      <c r="A54" s="96"/>
      <c r="B54" s="9">
        <v>6</v>
      </c>
      <c r="C54" s="10" t="s">
        <v>101</v>
      </c>
      <c r="D54" s="30" t="s">
        <v>200</v>
      </c>
      <c r="E54" s="4">
        <v>1.9</v>
      </c>
      <c r="F54" s="20" t="s">
        <v>102</v>
      </c>
      <c r="G54" s="40" t="s">
        <v>103</v>
      </c>
      <c r="H54" s="23" t="s">
        <v>204</v>
      </c>
      <c r="K54" s="87" t="s">
        <v>224</v>
      </c>
    </row>
    <row r="55" spans="1:8" ht="39" thickBot="1">
      <c r="A55" s="96"/>
      <c r="B55" s="9">
        <v>7</v>
      </c>
      <c r="C55" s="10" t="s">
        <v>104</v>
      </c>
      <c r="D55" s="30" t="s">
        <v>200</v>
      </c>
      <c r="E55" s="4">
        <v>4</v>
      </c>
      <c r="F55" s="20" t="s">
        <v>105</v>
      </c>
      <c r="G55" s="40" t="s">
        <v>106</v>
      </c>
      <c r="H55" s="23" t="s">
        <v>211</v>
      </c>
    </row>
    <row r="56" spans="1:8" ht="26.25" thickBot="1">
      <c r="A56" s="96"/>
      <c r="B56" s="28">
        <v>8</v>
      </c>
      <c r="C56" s="26" t="s">
        <v>108</v>
      </c>
      <c r="D56" s="27" t="s">
        <v>200</v>
      </c>
      <c r="E56" s="28">
        <v>0.0009</v>
      </c>
      <c r="F56" s="26" t="s">
        <v>109</v>
      </c>
      <c r="G56" s="28" t="s">
        <v>110</v>
      </c>
      <c r="H56" s="28" t="s">
        <v>111</v>
      </c>
    </row>
    <row r="57" spans="1:8" ht="13.5" thickBot="1">
      <c r="A57" s="96"/>
      <c r="B57" s="29">
        <v>9</v>
      </c>
      <c r="C57" s="31" t="s">
        <v>112</v>
      </c>
      <c r="D57" s="34" t="s">
        <v>200</v>
      </c>
      <c r="E57" s="29">
        <v>0.0009</v>
      </c>
      <c r="F57" s="31" t="s">
        <v>109</v>
      </c>
      <c r="G57" s="29" t="s">
        <v>113</v>
      </c>
      <c r="H57" s="29" t="s">
        <v>225</v>
      </c>
    </row>
    <row r="58" spans="1:8" ht="26.25" thickBot="1">
      <c r="A58" s="96"/>
      <c r="B58" s="29">
        <v>10</v>
      </c>
      <c r="C58" s="31" t="s">
        <v>114</v>
      </c>
      <c r="D58" s="34" t="s">
        <v>200</v>
      </c>
      <c r="E58" s="29">
        <v>0.0016</v>
      </c>
      <c r="F58" s="31" t="s">
        <v>109</v>
      </c>
      <c r="G58" s="29" t="s">
        <v>115</v>
      </c>
      <c r="H58" s="29" t="s">
        <v>225</v>
      </c>
    </row>
    <row r="59" spans="1:8" ht="51.75" thickBot="1">
      <c r="A59" s="96"/>
      <c r="B59" s="23">
        <v>11</v>
      </c>
      <c r="C59" s="41" t="s">
        <v>226</v>
      </c>
      <c r="D59" s="34" t="s">
        <v>200</v>
      </c>
      <c r="E59" s="23">
        <v>0.35</v>
      </c>
      <c r="F59" s="41" t="s">
        <v>227</v>
      </c>
      <c r="G59" s="23"/>
      <c r="H59" s="29" t="s">
        <v>228</v>
      </c>
    </row>
    <row r="60" spans="1:8" ht="39" thickBot="1">
      <c r="A60" s="96"/>
      <c r="B60" s="23">
        <v>12</v>
      </c>
      <c r="C60" s="41" t="s">
        <v>229</v>
      </c>
      <c r="D60" s="34" t="s">
        <v>200</v>
      </c>
      <c r="E60" s="23">
        <v>0.12</v>
      </c>
      <c r="F60" s="41" t="s">
        <v>230</v>
      </c>
      <c r="G60" s="23"/>
      <c r="H60" s="29" t="s">
        <v>228</v>
      </c>
    </row>
    <row r="61" spans="1:8" ht="63.75" customHeight="1" thickBot="1">
      <c r="A61" s="96"/>
      <c r="B61" s="6">
        <v>13</v>
      </c>
      <c r="C61" s="41" t="s">
        <v>231</v>
      </c>
      <c r="D61" s="88" t="s">
        <v>232</v>
      </c>
      <c r="E61" s="23">
        <v>5.5</v>
      </c>
      <c r="F61" s="41" t="s">
        <v>233</v>
      </c>
      <c r="G61" s="23"/>
      <c r="H61" s="29" t="s">
        <v>228</v>
      </c>
    </row>
    <row r="62" spans="1:12" ht="29.25" customHeight="1" thickBot="1">
      <c r="A62" s="96"/>
      <c r="B62" s="9">
        <v>14</v>
      </c>
      <c r="C62" s="18" t="s">
        <v>116</v>
      </c>
      <c r="D62" s="22" t="s">
        <v>199</v>
      </c>
      <c r="E62" s="4">
        <v>0.7</v>
      </c>
      <c r="F62" s="20" t="s">
        <v>117</v>
      </c>
      <c r="G62" s="4" t="s">
        <v>118</v>
      </c>
      <c r="H62" s="12" t="s">
        <v>204</v>
      </c>
      <c r="K62" s="87" t="s">
        <v>224</v>
      </c>
      <c r="L62">
        <v>0.656</v>
      </c>
    </row>
    <row r="63" spans="1:12" ht="27" customHeight="1" thickBot="1">
      <c r="A63" s="96"/>
      <c r="B63" s="42">
        <v>15</v>
      </c>
      <c r="C63" s="64" t="s">
        <v>119</v>
      </c>
      <c r="D63" s="65" t="s">
        <v>199</v>
      </c>
      <c r="E63" s="63">
        <v>0.6</v>
      </c>
      <c r="F63" s="66" t="s">
        <v>120</v>
      </c>
      <c r="G63" s="63" t="s">
        <v>121</v>
      </c>
      <c r="H63" s="28" t="s">
        <v>204</v>
      </c>
      <c r="K63" s="85" t="s">
        <v>224</v>
      </c>
      <c r="L63" s="86">
        <v>0.6</v>
      </c>
    </row>
    <row r="64" spans="1:8" ht="13.5" thickBot="1">
      <c r="A64" s="96"/>
      <c r="B64" s="43"/>
      <c r="C64" s="44"/>
      <c r="D64" s="44"/>
      <c r="E64" s="45">
        <f>SUM(E49:E63)</f>
        <v>31.373400000000007</v>
      </c>
      <c r="F64" s="44"/>
      <c r="G64" s="44"/>
      <c r="H64" s="46"/>
    </row>
    <row r="65" spans="1:8" ht="13.5" thickBot="1">
      <c r="A65" s="96"/>
      <c r="B65" s="98" t="s">
        <v>212</v>
      </c>
      <c r="C65" s="99"/>
      <c r="D65" s="99"/>
      <c r="E65" s="99"/>
      <c r="F65" s="99"/>
      <c r="G65" s="99"/>
      <c r="H65" s="100"/>
    </row>
    <row r="66" spans="1:8" ht="39" thickBot="1">
      <c r="A66" s="96"/>
      <c r="B66" s="28">
        <v>1</v>
      </c>
      <c r="C66" s="15" t="s">
        <v>122</v>
      </c>
      <c r="D66" s="37" t="s">
        <v>213</v>
      </c>
      <c r="E66" s="14">
        <v>28.7</v>
      </c>
      <c r="F66" s="15" t="s">
        <v>123</v>
      </c>
      <c r="G66" s="14" t="s">
        <v>9</v>
      </c>
      <c r="H66" s="14" t="s">
        <v>209</v>
      </c>
    </row>
    <row r="67" spans="1:8" ht="51.75" thickBot="1">
      <c r="A67" s="96"/>
      <c r="B67" s="29">
        <v>2</v>
      </c>
      <c r="C67" s="17" t="s">
        <v>124</v>
      </c>
      <c r="D67" s="24" t="s">
        <v>213</v>
      </c>
      <c r="E67" s="16">
        <v>103</v>
      </c>
      <c r="F67" s="17" t="s">
        <v>125</v>
      </c>
      <c r="G67" s="16" t="s">
        <v>9</v>
      </c>
      <c r="H67" s="16" t="s">
        <v>130</v>
      </c>
    </row>
    <row r="68" spans="1:8" ht="27" customHeight="1" thickBot="1">
      <c r="A68" s="96"/>
      <c r="B68" s="9">
        <v>3</v>
      </c>
      <c r="C68" s="18" t="s">
        <v>217</v>
      </c>
      <c r="D68" s="22" t="s">
        <v>213</v>
      </c>
      <c r="E68" s="4">
        <v>2.5</v>
      </c>
      <c r="F68" s="20" t="s">
        <v>126</v>
      </c>
      <c r="G68" s="40" t="s">
        <v>9</v>
      </c>
      <c r="H68" s="23" t="s">
        <v>220</v>
      </c>
    </row>
    <row r="69" spans="1:8" ht="26.25" thickBot="1">
      <c r="A69" s="96"/>
      <c r="B69" s="9">
        <v>4</v>
      </c>
      <c r="C69" s="18" t="s">
        <v>215</v>
      </c>
      <c r="D69" s="22" t="s">
        <v>213</v>
      </c>
      <c r="E69" s="4">
        <v>9.6</v>
      </c>
      <c r="F69" s="13" t="s">
        <v>131</v>
      </c>
      <c r="G69" s="40" t="s">
        <v>9</v>
      </c>
      <c r="H69" s="23" t="s">
        <v>220</v>
      </c>
    </row>
    <row r="70" spans="1:8" ht="27" customHeight="1" thickBot="1">
      <c r="A70" s="96"/>
      <c r="B70" s="9">
        <v>5</v>
      </c>
      <c r="C70" s="10" t="s">
        <v>127</v>
      </c>
      <c r="D70" s="30" t="s">
        <v>213</v>
      </c>
      <c r="E70" s="4">
        <v>10</v>
      </c>
      <c r="F70" s="20" t="s">
        <v>128</v>
      </c>
      <c r="G70" s="40" t="s">
        <v>129</v>
      </c>
      <c r="H70" s="6" t="s">
        <v>28</v>
      </c>
    </row>
    <row r="71" spans="1:8" ht="28.5" customHeight="1" thickBot="1">
      <c r="A71" s="96"/>
      <c r="B71" s="28">
        <v>6</v>
      </c>
      <c r="C71" s="15" t="s">
        <v>132</v>
      </c>
      <c r="D71" s="37" t="s">
        <v>213</v>
      </c>
      <c r="E71" s="14">
        <v>2.7</v>
      </c>
      <c r="F71" s="15" t="s">
        <v>133</v>
      </c>
      <c r="G71" s="14" t="s">
        <v>68</v>
      </c>
      <c r="H71" s="14" t="s">
        <v>136</v>
      </c>
    </row>
    <row r="72" spans="1:8" ht="28.5" customHeight="1" thickBot="1">
      <c r="A72" s="96"/>
      <c r="B72" s="9">
        <v>7</v>
      </c>
      <c r="C72" s="18" t="s">
        <v>134</v>
      </c>
      <c r="D72" s="22" t="s">
        <v>213</v>
      </c>
      <c r="E72" s="4">
        <v>4.3</v>
      </c>
      <c r="F72" s="20" t="s">
        <v>135</v>
      </c>
      <c r="G72" s="4" t="s">
        <v>68</v>
      </c>
      <c r="H72" s="2" t="s">
        <v>136</v>
      </c>
    </row>
    <row r="73" spans="1:8" ht="27" customHeight="1" thickBot="1">
      <c r="A73" s="96"/>
      <c r="B73" s="9">
        <v>8</v>
      </c>
      <c r="C73" s="18" t="s">
        <v>137</v>
      </c>
      <c r="D73" s="22" t="s">
        <v>213</v>
      </c>
      <c r="E73" s="4">
        <v>5</v>
      </c>
      <c r="F73" s="11" t="s">
        <v>140</v>
      </c>
      <c r="G73" s="4" t="s">
        <v>68</v>
      </c>
      <c r="H73" s="4" t="s">
        <v>136</v>
      </c>
    </row>
    <row r="74" spans="1:8" ht="25.5" customHeight="1" thickBot="1">
      <c r="A74" s="96"/>
      <c r="B74" s="9">
        <v>9</v>
      </c>
      <c r="C74" s="18" t="s">
        <v>138</v>
      </c>
      <c r="D74" s="22" t="s">
        <v>213</v>
      </c>
      <c r="E74" s="4">
        <v>5</v>
      </c>
      <c r="F74" s="20" t="s">
        <v>139</v>
      </c>
      <c r="G74" s="4" t="s">
        <v>141</v>
      </c>
      <c r="H74" s="12" t="s">
        <v>214</v>
      </c>
    </row>
    <row r="75" spans="1:8" ht="26.25" customHeight="1" thickBot="1">
      <c r="A75" s="96"/>
      <c r="B75" s="9">
        <v>10</v>
      </c>
      <c r="C75" s="18" t="s">
        <v>142</v>
      </c>
      <c r="D75" s="22" t="s">
        <v>213</v>
      </c>
      <c r="E75" s="4">
        <v>9</v>
      </c>
      <c r="F75" s="20" t="s">
        <v>143</v>
      </c>
      <c r="G75" s="40" t="s">
        <v>9</v>
      </c>
      <c r="H75" s="23" t="s">
        <v>219</v>
      </c>
    </row>
    <row r="76" spans="1:8" ht="26.25" thickBot="1">
      <c r="A76" s="96"/>
      <c r="B76" s="9">
        <v>11</v>
      </c>
      <c r="C76" s="18" t="s">
        <v>144</v>
      </c>
      <c r="D76" s="22" t="s">
        <v>213</v>
      </c>
      <c r="E76" s="4">
        <v>7</v>
      </c>
      <c r="F76" s="20" t="s">
        <v>145</v>
      </c>
      <c r="G76" s="40" t="s">
        <v>9</v>
      </c>
      <c r="H76" s="23" t="s">
        <v>218</v>
      </c>
    </row>
    <row r="77" spans="1:8" ht="26.25" thickBot="1">
      <c r="A77" s="96"/>
      <c r="B77" s="9">
        <v>12</v>
      </c>
      <c r="C77" s="18" t="s">
        <v>216</v>
      </c>
      <c r="D77" s="22" t="s">
        <v>213</v>
      </c>
      <c r="E77" s="4">
        <v>3</v>
      </c>
      <c r="F77" s="20" t="s">
        <v>146</v>
      </c>
      <c r="G77" s="40" t="s">
        <v>9</v>
      </c>
      <c r="H77" s="23" t="s">
        <v>218</v>
      </c>
    </row>
    <row r="78" spans="1:11" ht="59.25" customHeight="1" thickBot="1">
      <c r="A78" s="96"/>
      <c r="B78" s="9">
        <v>13</v>
      </c>
      <c r="C78" s="18" t="s">
        <v>147</v>
      </c>
      <c r="D78" s="22" t="s">
        <v>213</v>
      </c>
      <c r="E78" s="4">
        <v>9.2</v>
      </c>
      <c r="F78" s="20" t="s">
        <v>102</v>
      </c>
      <c r="G78" s="40" t="s">
        <v>148</v>
      </c>
      <c r="H78" s="23" t="s">
        <v>220</v>
      </c>
      <c r="K78" s="89" t="s">
        <v>223</v>
      </c>
    </row>
    <row r="79" spans="1:11" ht="66" customHeight="1" thickBot="1">
      <c r="A79" s="96"/>
      <c r="B79" s="9">
        <v>14</v>
      </c>
      <c r="C79" s="18" t="s">
        <v>149</v>
      </c>
      <c r="D79" s="22" t="s">
        <v>213</v>
      </c>
      <c r="E79" s="4">
        <v>4.5</v>
      </c>
      <c r="F79" s="20" t="s">
        <v>150</v>
      </c>
      <c r="G79" s="40" t="s">
        <v>234</v>
      </c>
      <c r="H79" s="23" t="s">
        <v>220</v>
      </c>
      <c r="K79" s="89" t="s">
        <v>223</v>
      </c>
    </row>
    <row r="80" spans="1:8" ht="26.25" thickBot="1">
      <c r="A80" s="96"/>
      <c r="B80" s="9">
        <v>15</v>
      </c>
      <c r="C80" s="18" t="s">
        <v>151</v>
      </c>
      <c r="D80" s="22" t="s">
        <v>213</v>
      </c>
      <c r="E80" s="4">
        <v>1.3</v>
      </c>
      <c r="F80" s="20" t="s">
        <v>152</v>
      </c>
      <c r="G80" s="40" t="s">
        <v>9</v>
      </c>
      <c r="H80" s="23" t="s">
        <v>107</v>
      </c>
    </row>
    <row r="81" spans="1:8" ht="27.75" customHeight="1" thickBot="1">
      <c r="A81" s="96"/>
      <c r="B81" s="9">
        <v>16</v>
      </c>
      <c r="C81" s="18" t="s">
        <v>153</v>
      </c>
      <c r="D81" s="22" t="s">
        <v>213</v>
      </c>
      <c r="E81" s="4">
        <v>6.5</v>
      </c>
      <c r="F81" s="20" t="s">
        <v>154</v>
      </c>
      <c r="G81" s="40" t="s">
        <v>9</v>
      </c>
      <c r="H81" s="23" t="s">
        <v>221</v>
      </c>
    </row>
    <row r="82" spans="1:8" ht="32.25" customHeight="1" thickBot="1">
      <c r="A82" s="96"/>
      <c r="B82" s="9">
        <v>17</v>
      </c>
      <c r="C82" s="18" t="s">
        <v>155</v>
      </c>
      <c r="D82" s="22" t="s">
        <v>213</v>
      </c>
      <c r="E82" s="4">
        <v>19.8</v>
      </c>
      <c r="F82" s="20" t="s">
        <v>156</v>
      </c>
      <c r="G82" s="40" t="s">
        <v>9</v>
      </c>
      <c r="H82" s="3" t="s">
        <v>221</v>
      </c>
    </row>
    <row r="83" spans="1:12" ht="39" thickBot="1">
      <c r="A83" s="96"/>
      <c r="B83" s="9">
        <v>18</v>
      </c>
      <c r="C83" s="10" t="s">
        <v>157</v>
      </c>
      <c r="D83" s="33" t="s">
        <v>0</v>
      </c>
      <c r="E83" s="3">
        <v>15</v>
      </c>
      <c r="F83" s="64" t="s">
        <v>158</v>
      </c>
      <c r="G83" s="63" t="s">
        <v>71</v>
      </c>
      <c r="H83" s="28" t="s">
        <v>159</v>
      </c>
      <c r="K83" s="87" t="s">
        <v>224</v>
      </c>
      <c r="L83" s="3">
        <v>14.2188</v>
      </c>
    </row>
    <row r="84" spans="1:12" ht="39" thickBot="1">
      <c r="A84" s="96"/>
      <c r="B84" s="9">
        <v>19</v>
      </c>
      <c r="C84" s="18" t="s">
        <v>160</v>
      </c>
      <c r="D84" s="22" t="s">
        <v>0</v>
      </c>
      <c r="E84" s="40">
        <v>10</v>
      </c>
      <c r="F84" s="41" t="s">
        <v>161</v>
      </c>
      <c r="G84" s="12" t="s">
        <v>162</v>
      </c>
      <c r="H84" s="12" t="s">
        <v>163</v>
      </c>
      <c r="K84" s="87" t="s">
        <v>224</v>
      </c>
      <c r="L84" s="3">
        <v>10</v>
      </c>
    </row>
    <row r="85" spans="1:8" ht="39" thickBot="1">
      <c r="A85" s="96"/>
      <c r="B85" s="9">
        <v>20</v>
      </c>
      <c r="C85" s="10" t="s">
        <v>164</v>
      </c>
      <c r="D85" s="33" t="s">
        <v>0</v>
      </c>
      <c r="E85" s="3">
        <v>3.5</v>
      </c>
      <c r="F85" s="10" t="s">
        <v>176</v>
      </c>
      <c r="G85" s="80" t="s">
        <v>46</v>
      </c>
      <c r="H85" s="23" t="s">
        <v>209</v>
      </c>
    </row>
    <row r="86" spans="1:8" ht="24.75" customHeight="1" thickBot="1">
      <c r="A86" s="96"/>
      <c r="B86" s="42">
        <v>21</v>
      </c>
      <c r="C86" s="41" t="s">
        <v>177</v>
      </c>
      <c r="D86" s="51" t="s">
        <v>0</v>
      </c>
      <c r="E86" s="23">
        <v>4.3</v>
      </c>
      <c r="F86" s="41" t="s">
        <v>178</v>
      </c>
      <c r="G86" s="52" t="s">
        <v>179</v>
      </c>
      <c r="H86" s="28" t="s">
        <v>180</v>
      </c>
    </row>
    <row r="87" spans="1:8" ht="13.5" thickBot="1">
      <c r="A87" s="96"/>
      <c r="B87" s="43"/>
      <c r="C87" s="44"/>
      <c r="D87" s="44"/>
      <c r="E87" s="45">
        <f>SUM(E66:E86)</f>
        <v>263.90000000000003</v>
      </c>
      <c r="F87" s="44"/>
      <c r="G87" s="44"/>
      <c r="H87" s="46"/>
    </row>
    <row r="88" spans="1:8" ht="13.5" thickBot="1">
      <c r="A88" s="96"/>
      <c r="B88" s="98" t="s">
        <v>201</v>
      </c>
      <c r="C88" s="99"/>
      <c r="D88" s="99"/>
      <c r="E88" s="99"/>
      <c r="F88" s="99"/>
      <c r="G88" s="99"/>
      <c r="H88" s="100"/>
    </row>
    <row r="89" spans="1:8" ht="39" thickBot="1">
      <c r="A89" s="96"/>
      <c r="B89" s="23">
        <v>1</v>
      </c>
      <c r="C89" s="41" t="s">
        <v>181</v>
      </c>
      <c r="D89" s="23"/>
      <c r="E89" s="23">
        <v>16</v>
      </c>
      <c r="F89" s="41" t="s">
        <v>182</v>
      </c>
      <c r="G89" s="23" t="s">
        <v>183</v>
      </c>
      <c r="H89" s="28" t="s">
        <v>211</v>
      </c>
    </row>
    <row r="90" spans="1:8" ht="30.75" customHeight="1" thickBot="1">
      <c r="A90" s="96"/>
      <c r="B90" s="92">
        <v>2</v>
      </c>
      <c r="C90" s="10" t="s">
        <v>184</v>
      </c>
      <c r="D90" s="3"/>
      <c r="E90" s="3">
        <v>25</v>
      </c>
      <c r="F90" s="10" t="s">
        <v>185</v>
      </c>
      <c r="G90" s="3" t="s">
        <v>186</v>
      </c>
      <c r="H90" s="9" t="s">
        <v>219</v>
      </c>
    </row>
    <row r="91" spans="1:8" ht="13.5" thickBot="1">
      <c r="A91" s="97"/>
      <c r="C91" s="152"/>
      <c r="D91" s="44"/>
      <c r="E91" s="153">
        <f>SUM(E89:E90)</f>
        <v>41</v>
      </c>
      <c r="F91" s="44"/>
      <c r="G91" s="44"/>
      <c r="H91" s="46"/>
    </row>
    <row r="92" spans="2:12" ht="41.25" customHeight="1">
      <c r="B92" s="156">
        <f>B90+B86+B63+B46</f>
        <v>63</v>
      </c>
      <c r="C92" s="155" t="s">
        <v>236</v>
      </c>
      <c r="E92" s="154">
        <f>E91+E87+E64+E47</f>
        <v>4496.2734</v>
      </c>
      <c r="K92" s="39">
        <v>14</v>
      </c>
      <c r="L92" s="39">
        <f>SUM(L5:L91)</f>
        <v>644.4951</v>
      </c>
    </row>
    <row r="93" ht="13.5" thickBot="1"/>
    <row r="94" spans="2:5" ht="32.25" customHeight="1" thickBot="1">
      <c r="B94" s="156">
        <f>B92+B6</f>
        <v>65</v>
      </c>
      <c r="C94" s="157" t="s">
        <v>170</v>
      </c>
      <c r="D94" s="90">
        <f>B94</f>
        <v>65</v>
      </c>
      <c r="E94" s="72">
        <f>E91+E87+E64+E47+E7</f>
        <v>4546.4734</v>
      </c>
    </row>
    <row r="95" ht="13.5" thickBot="1">
      <c r="G95" s="91" t="s">
        <v>235</v>
      </c>
    </row>
    <row r="96" spans="2:5" ht="51" customHeight="1" thickBot="1">
      <c r="B96" s="93" t="s">
        <v>175</v>
      </c>
      <c r="C96" s="102"/>
      <c r="E96" s="72">
        <f>E94</f>
        <v>4546.4734</v>
      </c>
    </row>
    <row r="97" spans="2:5" ht="16.5" customHeight="1" thickBot="1">
      <c r="B97" s="55"/>
      <c r="C97" s="39"/>
      <c r="E97" s="39"/>
    </row>
    <row r="98" spans="2:5" ht="28.5" customHeight="1" thickBot="1">
      <c r="B98" s="93" t="s">
        <v>174</v>
      </c>
      <c r="C98" s="101"/>
      <c r="D98">
        <v>3295</v>
      </c>
      <c r="E98" s="81">
        <f>D98*100</f>
        <v>329500</v>
      </c>
    </row>
    <row r="99" spans="2:5" ht="20.25" customHeight="1" thickBot="1">
      <c r="B99" s="55"/>
      <c r="E99" s="81"/>
    </row>
    <row r="100" spans="2:5" ht="24.75" customHeight="1" thickBot="1">
      <c r="B100" s="93" t="s">
        <v>168</v>
      </c>
      <c r="C100" s="94"/>
      <c r="E100" s="82">
        <f>E94*100/E98</f>
        <v>1.3798098330804247</v>
      </c>
    </row>
    <row r="101" ht="22.5" customHeight="1" thickBot="1"/>
    <row r="102" spans="2:5" ht="33" customHeight="1" thickBot="1">
      <c r="B102" s="93" t="s">
        <v>169</v>
      </c>
      <c r="C102" s="94"/>
      <c r="E102" s="72">
        <f>E96*100/E98</f>
        <v>1.3798098330804247</v>
      </c>
    </row>
  </sheetData>
  <sheetProtection/>
  <mergeCells count="44">
    <mergeCell ref="H16:H20"/>
    <mergeCell ref="H26:H28"/>
    <mergeCell ref="C26:C28"/>
    <mergeCell ref="G36:G37"/>
    <mergeCell ref="B33:B35"/>
    <mergeCell ref="C33:C35"/>
    <mergeCell ref="D33:D34"/>
    <mergeCell ref="D16:D19"/>
    <mergeCell ref="E16:E18"/>
    <mergeCell ref="D10:D13"/>
    <mergeCell ref="E10:E11"/>
    <mergeCell ref="G10:G11"/>
    <mergeCell ref="E12:E13"/>
    <mergeCell ref="F12:F13"/>
    <mergeCell ref="G12:G13"/>
    <mergeCell ref="C36:C37"/>
    <mergeCell ref="D36:D37"/>
    <mergeCell ref="F10:F11"/>
    <mergeCell ref="B4:H4"/>
    <mergeCell ref="C10:C14"/>
    <mergeCell ref="B26:B28"/>
    <mergeCell ref="D26:D27"/>
    <mergeCell ref="H10:H14"/>
    <mergeCell ref="B16:B20"/>
    <mergeCell ref="C16:C20"/>
    <mergeCell ref="A3:H3"/>
    <mergeCell ref="H33:H35"/>
    <mergeCell ref="H36:H37"/>
    <mergeCell ref="E36:E37"/>
    <mergeCell ref="F36:F37"/>
    <mergeCell ref="G16:G18"/>
    <mergeCell ref="B8:H8"/>
    <mergeCell ref="B10:B14"/>
    <mergeCell ref="A4:A7"/>
    <mergeCell ref="F16:F18"/>
    <mergeCell ref="B100:C100"/>
    <mergeCell ref="B102:C102"/>
    <mergeCell ref="A8:A91"/>
    <mergeCell ref="B65:H65"/>
    <mergeCell ref="B88:H88"/>
    <mergeCell ref="B96:C96"/>
    <mergeCell ref="B98:C98"/>
    <mergeCell ref="B48:H48"/>
    <mergeCell ref="B36:B37"/>
  </mergeCells>
  <printOptions/>
  <pageMargins left="0.75" right="0.75" top="1" bottom="1" header="0.5" footer="0.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ЕПР Рівненської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Еколог</dc:creator>
  <cp:keywords/>
  <dc:description/>
  <cp:lastModifiedBy>Ірина Худоба</cp:lastModifiedBy>
  <cp:lastPrinted>2022-10-18T08:21:16Z</cp:lastPrinted>
  <dcterms:created xsi:type="dcterms:W3CDTF">2022-10-07T07:07:20Z</dcterms:created>
  <dcterms:modified xsi:type="dcterms:W3CDTF">2024-02-27T10:56:39Z</dcterms:modified>
  <cp:category/>
  <cp:version/>
  <cp:contentType/>
  <cp:contentStatus/>
</cp:coreProperties>
</file>